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805" activeTab="0"/>
  </bookViews>
  <sheets>
    <sheet name="Consol BS" sheetId="1" r:id="rId1"/>
  </sheets>
  <externalReferences>
    <externalReference r:id="rId4"/>
  </externalReferences>
  <definedNames>
    <definedName name="_xlnm.Print_Area" localSheetId="0">'Consol BS'!$A$1:$H$47</definedName>
  </definedNames>
  <calcPr fullCalcOnLoad="1"/>
</workbook>
</file>

<file path=xl/sharedStrings.xml><?xml version="1.0" encoding="utf-8"?>
<sst xmlns="http://schemas.openxmlformats.org/spreadsheetml/2006/main" count="47" uniqueCount="43">
  <si>
    <t>CONSOLIDATED BALANCE SHEET</t>
  </si>
  <si>
    <t>AS AT</t>
  </si>
  <si>
    <t>END OF</t>
  </si>
  <si>
    <t>PRECEDING</t>
  </si>
  <si>
    <t>CURRENT</t>
  </si>
  <si>
    <t>FINANCIAL</t>
  </si>
  <si>
    <t>QUARTER</t>
  </si>
  <si>
    <t>YEAR END</t>
  </si>
  <si>
    <t>RM'000</t>
  </si>
  <si>
    <t>Fixed Assets</t>
  </si>
  <si>
    <t>Investment in Associated Companies</t>
  </si>
  <si>
    <t>Land and Development Expenditure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</si>
  <si>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</si>
  <si>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</si>
  <si>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</si>
  <si>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</si>
  <si>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</si>
  <si>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</si>
  <si>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Cash</t>
  </si>
  <si>
    <t>Others</t>
  </si>
  <si>
    <t>Current Liabilities</t>
  </si>
  <si>
    <t>Short Term Borrowings</t>
  </si>
  <si>
    <t>Trade Creditors</t>
  </si>
  <si>
    <t>Other Creditors</t>
  </si>
  <si>
    <t>Provision for taxation</t>
  </si>
  <si>
    <t>Net Current Assets/(Current Liabilities)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</si>
  <si>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</si>
  <si>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</si>
  <si>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</si>
  <si>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</si>
  <si>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</si>
  <si>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</si>
  <si>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</si>
  <si>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</si>
  <si>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</t>
  </si>
  <si>
    <t>Long Term Borrowings</t>
  </si>
  <si>
    <t>Other Long Term Liabilities</t>
  </si>
  <si>
    <t>Net tangible assets per share (sen)</t>
  </si>
  <si>
    <t>Shareholders funds</t>
  </si>
  <si>
    <t>Less</t>
  </si>
  <si>
    <t>Intangible assets</t>
  </si>
  <si>
    <t>Net tangible assets</t>
  </si>
  <si>
    <t>No of shares</t>
  </si>
</sst>
</file>

<file path=xl/styles.xml><?xml version="1.0" encoding="utf-8"?>
<styleSheet xmlns="http://schemas.openxmlformats.org/spreadsheetml/2006/main">
  <numFmts count="19">
    <numFmt numFmtId="5" formatCode="&quot;RM &quot;#,##0_);\(&quot;RM &quot;#,##0\)"/>
    <numFmt numFmtId="6" formatCode="&quot;RM &quot;#,##0_);[Red]\(&quot;RM &quot;#,##0\)"/>
    <numFmt numFmtId="7" formatCode="&quot;RM &quot;#,##0.00_);\(&quot;RM &quot;#,##0.00\)"/>
    <numFmt numFmtId="8" formatCode="&quot;RM &quot;#,##0.00_);[Red]\(&quot;RM &quot;#,##0.00\)"/>
    <numFmt numFmtId="42" formatCode="_(&quot;RM &quot;* #,##0_);_(&quot;RM &quot;* \(#,##0\);_(&quot;RM &quot;* &quot;-&quot;_);_(@_)"/>
    <numFmt numFmtId="41" formatCode="_(* #,##0_);_(* \(#,##0\);_(* &quot;-&quot;_);_(@_)"/>
    <numFmt numFmtId="44" formatCode="_(&quot;RM &quot;* #,##0.00_);_(&quot;RM &quot;* \(#,##0.00\);_(&quot;RM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71" fontId="0" fillId="0" borderId="0" xfId="15" applyNumberFormat="1" applyAlignment="1">
      <alignment/>
    </xf>
    <xf numFmtId="0" fontId="3" fillId="0" borderId="0" xfId="0" applyFont="1" applyAlignment="1">
      <alignment/>
    </xf>
    <xf numFmtId="171" fontId="0" fillId="0" borderId="1" xfId="15" applyNumberFormat="1" applyBorder="1" applyAlignment="1">
      <alignment/>
    </xf>
    <xf numFmtId="171" fontId="0" fillId="0" borderId="0" xfId="15" applyNumberFormat="1" applyBorder="1" applyAlignment="1">
      <alignment/>
    </xf>
    <xf numFmtId="171" fontId="0" fillId="0" borderId="2" xfId="15" applyNumberFormat="1" applyBorder="1" applyAlignment="1">
      <alignment/>
    </xf>
    <xf numFmtId="171" fontId="0" fillId="0" borderId="3" xfId="15" applyNumberFormat="1" applyBorder="1" applyAlignment="1">
      <alignment/>
    </xf>
    <xf numFmtId="171" fontId="0" fillId="0" borderId="4" xfId="15" applyNumberFormat="1" applyBorder="1" applyAlignment="1">
      <alignment/>
    </xf>
    <xf numFmtId="171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1" fontId="0" fillId="0" borderId="6" xfId="15" applyNumberFormat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1" fontId="0" fillId="0" borderId="3" xfId="0" applyNumberFormat="1" applyBorder="1" applyAlignment="1">
      <alignment/>
    </xf>
    <xf numFmtId="171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Data\Grp%20Consol%20Q1%2008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Results"/>
      <sheetName val="GRP BS"/>
      <sheetName val="GRP P&amp;L"/>
      <sheetName val="Consol Adj"/>
    </sheetNames>
    <sheetDataSet>
      <sheetData sheetId="1">
        <row r="6">
          <cell r="W6">
            <v>528440</v>
          </cell>
        </row>
        <row r="7">
          <cell r="W7">
            <v>10270852</v>
          </cell>
        </row>
        <row r="8">
          <cell r="W8">
            <v>827932</v>
          </cell>
        </row>
        <row r="9">
          <cell r="W9">
            <v>150367</v>
          </cell>
        </row>
        <row r="10">
          <cell r="W10">
            <v>0</v>
          </cell>
        </row>
        <row r="14">
          <cell r="W14">
            <v>15306161</v>
          </cell>
        </row>
        <row r="15">
          <cell r="W15">
            <v>4011494</v>
          </cell>
        </row>
        <row r="16">
          <cell r="W16">
            <v>779454</v>
          </cell>
        </row>
        <row r="17">
          <cell r="W17">
            <v>3358326</v>
          </cell>
        </row>
        <row r="18">
          <cell r="W18">
            <v>340303</v>
          </cell>
        </row>
        <row r="20">
          <cell r="W20">
            <v>152393</v>
          </cell>
        </row>
        <row r="22">
          <cell r="W22">
            <v>1300848</v>
          </cell>
        </row>
        <row r="27">
          <cell r="W27">
            <v>2800</v>
          </cell>
        </row>
        <row r="28">
          <cell r="W28">
            <v>41182837</v>
          </cell>
        </row>
        <row r="29">
          <cell r="W29">
            <v>3519512</v>
          </cell>
        </row>
        <row r="30">
          <cell r="W30">
            <v>0</v>
          </cell>
        </row>
        <row r="31">
          <cell r="W31">
            <v>51647.175</v>
          </cell>
        </row>
        <row r="32">
          <cell r="W32">
            <v>3825732.5</v>
          </cell>
        </row>
        <row r="33">
          <cell r="W33">
            <v>-1672621</v>
          </cell>
        </row>
        <row r="34">
          <cell r="W34">
            <v>-5624517</v>
          </cell>
        </row>
        <row r="35">
          <cell r="W35">
            <v>-562000</v>
          </cell>
        </row>
        <row r="36">
          <cell r="W36">
            <v>-491551.67000000004</v>
          </cell>
        </row>
        <row r="42">
          <cell r="W42">
            <v>19999000</v>
          </cell>
        </row>
        <row r="43">
          <cell r="W43">
            <v>6761451.005</v>
          </cell>
        </row>
        <row r="44">
          <cell r="W44">
            <v>0</v>
          </cell>
        </row>
        <row r="46">
          <cell r="W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="75" zoomScaleNormal="75" workbookViewId="0" topLeftCell="A1">
      <selection activeCell="A8" sqref="A8"/>
    </sheetView>
  </sheetViews>
  <sheetFormatPr defaultColWidth="9.140625" defaultRowHeight="12.75"/>
  <cols>
    <col min="1" max="1" width="4.57421875" style="0" customWidth="1"/>
    <col min="2" max="2" width="3.140625" style="0" customWidth="1"/>
    <col min="5" max="5" width="28.00390625" style="0" customWidth="1"/>
    <col min="6" max="6" width="10.7109375" style="0" customWidth="1"/>
    <col min="7" max="7" width="2.00390625" style="0" customWidth="1"/>
    <col min="8" max="9" width="10.7109375" style="0" customWidth="1"/>
  </cols>
  <sheetData>
    <row r="1" ht="12.75">
      <c r="A1" s="1" t="s">
        <v>0</v>
      </c>
    </row>
    <row r="2" spans="6:9" ht="12.75">
      <c r="F2" s="2" t="s">
        <v>1</v>
      </c>
      <c r="G2" s="2"/>
      <c r="H2" s="2" t="s">
        <v>1</v>
      </c>
      <c r="I2" s="2"/>
    </row>
    <row r="3" spans="6:9" ht="12.75">
      <c r="F3" s="2" t="s">
        <v>2</v>
      </c>
      <c r="G3" s="2"/>
      <c r="H3" s="2" t="s">
        <v>3</v>
      </c>
      <c r="I3" s="2"/>
    </row>
    <row r="4" spans="6:9" ht="12.75">
      <c r="F4" s="2" t="s">
        <v>4</v>
      </c>
      <c r="G4" s="2"/>
      <c r="H4" s="2" t="s">
        <v>5</v>
      </c>
      <c r="I4" s="2"/>
    </row>
    <row r="5" spans="6:9" ht="12.75">
      <c r="F5" s="2" t="s">
        <v>6</v>
      </c>
      <c r="G5" s="2"/>
      <c r="H5" s="2" t="s">
        <v>7</v>
      </c>
      <c r="I5" s="2"/>
    </row>
    <row r="6" spans="6:9" ht="12.75">
      <c r="F6" s="3">
        <v>36403</v>
      </c>
      <c r="G6" s="2"/>
      <c r="H6" s="3">
        <v>36311</v>
      </c>
      <c r="I6" s="3"/>
    </row>
    <row r="7" spans="6:9" ht="12.75">
      <c r="F7" s="2" t="s">
        <v>8</v>
      </c>
      <c r="G7" s="2"/>
      <c r="H7" s="2" t="s">
        <v>8</v>
      </c>
      <c r="I7" s="2"/>
    </row>
    <row r="9" spans="1:9" ht="12.75">
      <c r="A9">
        <v>1</v>
      </c>
      <c r="B9" t="s">
        <v>9</v>
      </c>
      <c r="F9" s="4">
        <f>'[1]GRP BS'!W28/1000</f>
        <v>41182.837</v>
      </c>
      <c r="G9" s="4"/>
      <c r="H9" s="4">
        <v>41428</v>
      </c>
      <c r="I9" s="4"/>
    </row>
    <row r="10" spans="1:9" ht="12.75">
      <c r="A10">
        <v>2</v>
      </c>
      <c r="B10" t="s">
        <v>10</v>
      </c>
      <c r="F10" s="4">
        <f>'[1]GRP BS'!W27/1000</f>
        <v>2.8</v>
      </c>
      <c r="G10" s="4"/>
      <c r="H10" s="4">
        <v>0</v>
      </c>
      <c r="I10" s="4"/>
    </row>
    <row r="11" spans="1:9" ht="12.75">
      <c r="A11">
        <v>3</v>
      </c>
      <c r="B11" t="s">
        <v>11</v>
      </c>
      <c r="F11" s="4">
        <f>'[1]GRP BS'!W29/1000</f>
        <v>3519.512</v>
      </c>
      <c r="G11" s="4"/>
      <c r="H11" s="4">
        <v>3516</v>
      </c>
      <c r="I11" s="4"/>
    </row>
    <row r="12" spans="1:9" ht="12.75">
      <c r="A12">
        <v>4</v>
      </c>
      <c r="B12" t="s">
        <v>12</v>
      </c>
      <c r="F12" s="4">
        <v>0</v>
      </c>
      <c r="G12" s="4"/>
      <c r="H12" s="4">
        <v>0</v>
      </c>
      <c r="I12" s="4"/>
    </row>
    <row r="13" spans="1:9" ht="12.75">
      <c r="A13">
        <v>5</v>
      </c>
      <c r="B13" t="s">
        <v>13</v>
      </c>
      <c r="F13" s="4">
        <f>('[1]GRP BS'!W31+'[1]GRP BS'!W30+'[1]GRP BS'!W32)/1000</f>
        <v>3877.3796749999997</v>
      </c>
      <c r="G13" s="4"/>
      <c r="H13" s="4">
        <f>77+3885</f>
        <v>3962</v>
      </c>
      <c r="I13" s="4"/>
    </row>
    <row r="14" spans="6:9" ht="12.75">
      <c r="F14" s="4"/>
      <c r="G14" s="4"/>
      <c r="H14" s="4"/>
      <c r="I14" s="4"/>
    </row>
    <row r="15" spans="1:9" ht="12.75">
      <c r="A15">
        <v>6</v>
      </c>
      <c r="B15" t="s">
        <v>14</v>
      </c>
      <c r="F15" s="4"/>
      <c r="G15" s="4"/>
      <c r="H15" s="4"/>
      <c r="I15" s="4"/>
    </row>
    <row r="16" spans="3:9" ht="12.75">
      <c r="C16" s="5" t="s">
        <v>15</v>
      </c>
      <c r="F16" s="6">
        <f>'[1]GRP BS'!W9/1000</f>
        <v>150.367</v>
      </c>
      <c r="G16" s="4"/>
      <c r="H16" s="6">
        <v>161</v>
      </c>
      <c r="I16" s="7"/>
    </row>
    <row r="17" spans="3:9" ht="12.75">
      <c r="C17" s="5" t="s">
        <v>16</v>
      </c>
      <c r="F17" s="8">
        <f>'[1]GRP BS'!W7/1000</f>
        <v>10270.852</v>
      </c>
      <c r="G17" s="4"/>
      <c r="H17" s="8">
        <v>8778</v>
      </c>
      <c r="I17" s="7"/>
    </row>
    <row r="18" spans="3:9" ht="12.75">
      <c r="C18" s="5" t="s">
        <v>17</v>
      </c>
      <c r="F18" s="8">
        <v>0</v>
      </c>
      <c r="G18" s="4"/>
      <c r="H18" s="8">
        <v>0</v>
      </c>
      <c r="I18" s="7"/>
    </row>
    <row r="19" spans="3:9" ht="12.75">
      <c r="C19" s="5" t="s">
        <v>18</v>
      </c>
      <c r="F19" s="8">
        <f>'[1]GRP BS'!W6/1000</f>
        <v>528.44</v>
      </c>
      <c r="G19" s="4"/>
      <c r="H19" s="8">
        <v>379</v>
      </c>
      <c r="I19" s="7"/>
    </row>
    <row r="20" spans="3:9" ht="12.75">
      <c r="C20" s="5" t="s">
        <v>19</v>
      </c>
      <c r="F20" s="9">
        <f>('[1]GRP BS'!W8+'[1]GRP BS'!W10)/1000</f>
        <v>827.932</v>
      </c>
      <c r="G20" s="4"/>
      <c r="H20" s="9">
        <f>902+133</f>
        <v>1035</v>
      </c>
      <c r="I20" s="7"/>
    </row>
    <row r="21" spans="3:9" ht="12.75">
      <c r="C21" s="5"/>
      <c r="F21" s="10">
        <f>SUM(F16:F20)</f>
        <v>11777.591000000002</v>
      </c>
      <c r="G21" s="4"/>
      <c r="H21" s="10">
        <f>SUM(H16:H20)</f>
        <v>10353</v>
      </c>
      <c r="I21" s="7"/>
    </row>
    <row r="22" spans="6:9" ht="12.75">
      <c r="F22" s="4"/>
      <c r="G22" s="4"/>
      <c r="H22" s="4"/>
      <c r="I22" s="4"/>
    </row>
    <row r="23" spans="1:9" ht="12.75">
      <c r="A23">
        <v>7</v>
      </c>
      <c r="B23" t="s">
        <v>20</v>
      </c>
      <c r="F23" s="4"/>
      <c r="G23" s="4"/>
      <c r="H23" s="4"/>
      <c r="I23" s="4"/>
    </row>
    <row r="24" spans="3:9" ht="12.75">
      <c r="C24" s="5" t="s">
        <v>21</v>
      </c>
      <c r="F24" s="6">
        <f>('[1]GRP BS'!W14+'[1]GRP BS'!W22)/1000</f>
        <v>16607.009</v>
      </c>
      <c r="G24" s="4"/>
      <c r="H24" s="6">
        <v>15661</v>
      </c>
      <c r="I24" s="7"/>
    </row>
    <row r="25" spans="3:9" ht="12.75">
      <c r="C25" s="5" t="s">
        <v>22</v>
      </c>
      <c r="F25" s="8">
        <f>'[1]GRP BS'!W15/1000</f>
        <v>4011.494</v>
      </c>
      <c r="G25" s="4"/>
      <c r="H25" s="8">
        <v>3557</v>
      </c>
      <c r="I25" s="7"/>
    </row>
    <row r="26" spans="3:9" ht="12.75">
      <c r="C26" s="5" t="s">
        <v>23</v>
      </c>
      <c r="F26" s="8">
        <f>('[1]GRP BS'!W16+'[1]GRP BS'!W17)/1000</f>
        <v>4137.78</v>
      </c>
      <c r="G26" s="4"/>
      <c r="H26" s="8">
        <v>4399</v>
      </c>
      <c r="I26" s="7"/>
    </row>
    <row r="27" spans="3:9" ht="12.75">
      <c r="C27" s="5" t="s">
        <v>24</v>
      </c>
      <c r="F27" s="8">
        <f>'[1]GRP BS'!W18/1000</f>
        <v>340.303</v>
      </c>
      <c r="G27" s="4"/>
      <c r="H27" s="8">
        <v>18</v>
      </c>
      <c r="I27" s="7"/>
    </row>
    <row r="28" spans="3:9" ht="12.75">
      <c r="C28" s="5" t="s">
        <v>19</v>
      </c>
      <c r="F28" s="9">
        <f>'[1]GRP BS'!W20/1000</f>
        <v>152.393</v>
      </c>
      <c r="G28" s="4"/>
      <c r="H28" s="9">
        <f>156</f>
        <v>156</v>
      </c>
      <c r="I28" s="7"/>
    </row>
    <row r="29" spans="3:9" ht="12.75">
      <c r="C29" s="5"/>
      <c r="F29" s="10">
        <f>SUM(F24:F28)</f>
        <v>25248.978999999996</v>
      </c>
      <c r="G29" s="4"/>
      <c r="H29" s="10">
        <f>SUM(H24:H28)</f>
        <v>23791</v>
      </c>
      <c r="I29" s="7"/>
    </row>
    <row r="30" spans="6:9" ht="12.75">
      <c r="F30" s="4"/>
      <c r="G30" s="4"/>
      <c r="H30" s="4"/>
      <c r="I30" s="4"/>
    </row>
    <row r="31" spans="1:10" ht="12.75">
      <c r="A31">
        <v>8</v>
      </c>
      <c r="B31" t="s">
        <v>25</v>
      </c>
      <c r="F31" s="4">
        <f>F21-F29</f>
        <v>-13471.387999999994</v>
      </c>
      <c r="G31" s="4"/>
      <c r="H31" s="4">
        <f>H21-H29</f>
        <v>-13438</v>
      </c>
      <c r="I31" s="11"/>
      <c r="J31" s="11"/>
    </row>
    <row r="32" spans="6:8" ht="12.75">
      <c r="F32" s="4"/>
      <c r="G32" s="4"/>
      <c r="H32" s="4"/>
    </row>
    <row r="33" spans="1:8" ht="12.75">
      <c r="A33">
        <v>9</v>
      </c>
      <c r="B33" t="s">
        <v>26</v>
      </c>
      <c r="F33" s="4"/>
      <c r="G33" s="4"/>
      <c r="H33" s="4"/>
    </row>
    <row r="34" spans="2:8" ht="12.75">
      <c r="B34" t="s">
        <v>27</v>
      </c>
      <c r="F34" s="4">
        <f>'[1]GRP BS'!W42/1000</f>
        <v>19999</v>
      </c>
      <c r="G34" s="4"/>
      <c r="H34" s="4">
        <v>19999</v>
      </c>
    </row>
    <row r="35" spans="2:8" ht="12.75">
      <c r="B35" t="s">
        <v>28</v>
      </c>
      <c r="F35" s="4"/>
      <c r="G35" s="4"/>
      <c r="H35" s="4"/>
    </row>
    <row r="36" spans="3:8" ht="12.75">
      <c r="C36" s="5" t="s">
        <v>29</v>
      </c>
      <c r="F36" s="4">
        <v>0</v>
      </c>
      <c r="G36" s="4"/>
      <c r="H36" s="4">
        <v>0</v>
      </c>
    </row>
    <row r="37" spans="3:8" ht="12.75">
      <c r="C37" s="5" t="s">
        <v>30</v>
      </c>
      <c r="F37" s="4">
        <f>'[1]GRP BS'!W44/1000</f>
        <v>0</v>
      </c>
      <c r="G37" s="4"/>
      <c r="H37" s="4">
        <v>0</v>
      </c>
    </row>
    <row r="38" spans="3:8" ht="12.75">
      <c r="C38" s="5" t="s">
        <v>31</v>
      </c>
      <c r="F38" s="4">
        <f>'[1]GRP BS'!W46/1000</f>
        <v>0</v>
      </c>
      <c r="G38" s="4"/>
      <c r="H38" s="4">
        <v>0</v>
      </c>
    </row>
    <row r="39" spans="3:8" ht="12.75">
      <c r="C39" s="5" t="s">
        <v>32</v>
      </c>
      <c r="F39" s="4">
        <v>0</v>
      </c>
      <c r="G39" s="4"/>
      <c r="H39" s="4">
        <v>0</v>
      </c>
    </row>
    <row r="40" spans="3:8" ht="12.75">
      <c r="C40" s="5" t="s">
        <v>33</v>
      </c>
      <c r="F40" s="4">
        <f>'[1]GRP BS'!W43/1000</f>
        <v>6761.451005</v>
      </c>
      <c r="G40" s="4"/>
      <c r="H40" s="4">
        <v>5972</v>
      </c>
    </row>
    <row r="41" spans="3:8" ht="12.75">
      <c r="C41" s="5" t="s">
        <v>19</v>
      </c>
      <c r="F41" s="4">
        <v>0</v>
      </c>
      <c r="G41" s="4"/>
      <c r="H41" s="4">
        <v>0</v>
      </c>
    </row>
    <row r="42" spans="6:8" ht="12.75">
      <c r="F42" s="4"/>
      <c r="G42" s="4"/>
      <c r="H42" s="4"/>
    </row>
    <row r="43" spans="1:8" ht="12.75">
      <c r="A43">
        <v>10</v>
      </c>
      <c r="B43" t="s">
        <v>34</v>
      </c>
      <c r="F43" s="4">
        <f>-'[1]GRP BS'!W36/1000</f>
        <v>491.55167000000006</v>
      </c>
      <c r="G43" s="4"/>
      <c r="H43" s="4">
        <v>543</v>
      </c>
    </row>
    <row r="44" spans="1:8" ht="12.75">
      <c r="A44">
        <v>11</v>
      </c>
      <c r="B44" t="s">
        <v>35</v>
      </c>
      <c r="F44" s="4">
        <f>-'[1]GRP BS'!W34/1000</f>
        <v>5624.517</v>
      </c>
      <c r="G44" s="4"/>
      <c r="H44" s="4">
        <v>6487</v>
      </c>
    </row>
    <row r="45" spans="1:11" ht="12.75">
      <c r="A45">
        <v>12</v>
      </c>
      <c r="B45" t="s">
        <v>36</v>
      </c>
      <c r="F45" s="4">
        <f>-('[1]GRP BS'!W33+'[1]GRP BS'!W35)/1000</f>
        <v>2234.621</v>
      </c>
      <c r="G45" s="4"/>
      <c r="H45" s="4">
        <f>1891+576</f>
        <v>2467</v>
      </c>
      <c r="I45" s="11"/>
      <c r="J45" s="11"/>
      <c r="K45" s="11"/>
    </row>
    <row r="46" spans="6:9" ht="12.75">
      <c r="F46" s="4"/>
      <c r="G46" s="4"/>
      <c r="H46" s="4"/>
      <c r="I46" s="4"/>
    </row>
    <row r="47" spans="1:9" ht="12.75">
      <c r="A47">
        <v>13</v>
      </c>
      <c r="B47" t="s">
        <v>37</v>
      </c>
      <c r="F47" s="4">
        <f>F54/F55*100</f>
        <v>114.42107770388519</v>
      </c>
      <c r="G47" s="4"/>
      <c r="H47" s="4">
        <f>H54/H55*100</f>
        <v>110.05050252512625</v>
      </c>
      <c r="I47" s="4"/>
    </row>
    <row r="48" spans="6:9" ht="12.75">
      <c r="F48" s="4"/>
      <c r="G48" s="4"/>
      <c r="H48" s="4"/>
      <c r="I48" s="4"/>
    </row>
    <row r="49" spans="6:9" ht="12.75" hidden="1">
      <c r="F49" s="4"/>
      <c r="G49" s="4"/>
      <c r="H49" s="4"/>
      <c r="I49" s="4"/>
    </row>
    <row r="50" spans="3:9" ht="12.75" hidden="1">
      <c r="C50" s="12" t="s">
        <v>38</v>
      </c>
      <c r="D50" s="13"/>
      <c r="E50" s="13"/>
      <c r="F50" s="6">
        <f>SUM(F34:F41)</f>
        <v>26760.451005</v>
      </c>
      <c r="G50" s="14"/>
      <c r="H50" s="6">
        <f>SUM(H34:H41)</f>
        <v>25971</v>
      </c>
      <c r="I50" s="7"/>
    </row>
    <row r="51" spans="3:9" ht="12.75" hidden="1">
      <c r="C51" s="15" t="s">
        <v>39</v>
      </c>
      <c r="D51" s="16"/>
      <c r="E51" s="16"/>
      <c r="F51" s="8"/>
      <c r="G51" s="7"/>
      <c r="H51" s="8"/>
      <c r="I51" s="7"/>
    </row>
    <row r="52" spans="3:9" ht="12.75" hidden="1">
      <c r="C52" s="15" t="s">
        <v>40</v>
      </c>
      <c r="D52" s="16"/>
      <c r="E52" s="16"/>
      <c r="F52" s="8">
        <f>F13</f>
        <v>3877.3796749999997</v>
      </c>
      <c r="G52" s="7"/>
      <c r="H52" s="8">
        <f>H13</f>
        <v>3962</v>
      </c>
      <c r="I52" s="7"/>
    </row>
    <row r="53" spans="3:9" ht="12.75" hidden="1">
      <c r="C53" s="15"/>
      <c r="D53" s="16"/>
      <c r="E53" s="16"/>
      <c r="F53" s="8"/>
      <c r="G53" s="16"/>
      <c r="H53" s="8"/>
      <c r="I53" s="7"/>
    </row>
    <row r="54" spans="3:9" ht="12.75" hidden="1">
      <c r="C54" s="15" t="s">
        <v>41</v>
      </c>
      <c r="D54" s="16"/>
      <c r="E54" s="16"/>
      <c r="F54" s="8">
        <f>F50-F52</f>
        <v>22883.07133</v>
      </c>
      <c r="G54" s="16"/>
      <c r="H54" s="8">
        <f>H50-H52</f>
        <v>22009</v>
      </c>
      <c r="I54" s="7"/>
    </row>
    <row r="55" spans="3:9" ht="12.75" hidden="1">
      <c r="C55" s="17" t="s">
        <v>42</v>
      </c>
      <c r="D55" s="18"/>
      <c r="E55" s="18"/>
      <c r="F55" s="19">
        <f>F34</f>
        <v>19999</v>
      </c>
      <c r="G55" s="18"/>
      <c r="H55" s="19">
        <f>H34</f>
        <v>19999</v>
      </c>
      <c r="I55" s="20"/>
    </row>
    <row r="56" ht="12.75" hidden="1"/>
  </sheetData>
  <printOptions/>
  <pageMargins left="0.75" right="0.75" top="1" bottom="1" header="0.5" footer="0.5"/>
  <pageSetup fitToHeight="1" fitToWidth="1" horizontalDpi="300" verticalDpi="300" orientation="portrait" paperSize="9" r:id="rId1"/>
  <headerFooter alignWithMargins="0">
    <oddHeader>&amp;L&amp;8F/n : &amp;F/&amp;A&amp;R&amp;8&amp;D &amp;T</oddHeader>
    <oddFooter>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TransOcean Logistic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TransOcean Logistic Sdn Bhd</dc:creator>
  <cp:keywords/>
  <dc:description/>
  <cp:lastModifiedBy>TransOcean Logistic Sdn Bhd</cp:lastModifiedBy>
  <cp:lastPrinted>1999-10-22T04:01:22Z</cp:lastPrinted>
  <dcterms:created xsi:type="dcterms:W3CDTF">1999-10-22T03:55:41Z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